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bsjsh-reg-ns1\human resources\z Local HR Team - Children's Services\Schools\Teachers Pay and Conditions\2022-23\"/>
    </mc:Choice>
  </mc:AlternateContent>
  <bookViews>
    <workbookView xWindow="0" yWindow="0" windowWidth="19200" windowHeight="6410" tabRatio="539"/>
  </bookViews>
  <sheets>
    <sheet name="TEACHER PAY SCALES - 2022-2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9" i="1" l="1"/>
  <c r="S29" i="1"/>
  <c r="S24" i="1"/>
  <c r="T24" i="1"/>
  <c r="T64" i="1" l="1"/>
  <c r="S64" i="1"/>
  <c r="T63" i="1"/>
  <c r="S63" i="1"/>
  <c r="T62" i="1"/>
  <c r="S62" i="1"/>
  <c r="T61" i="1"/>
  <c r="S61" i="1"/>
  <c r="T60" i="1"/>
  <c r="S60" i="1"/>
  <c r="T59" i="1"/>
  <c r="S59"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S42" i="1"/>
  <c r="T41" i="1"/>
  <c r="S41" i="1"/>
  <c r="T40" i="1"/>
  <c r="S40" i="1"/>
  <c r="T39" i="1"/>
  <c r="S39" i="1"/>
  <c r="T38" i="1"/>
  <c r="S38" i="1"/>
  <c r="T37" i="1"/>
  <c r="S37" i="1"/>
  <c r="T36" i="1"/>
  <c r="S36" i="1"/>
  <c r="T35" i="1"/>
  <c r="S35" i="1"/>
  <c r="T34" i="1"/>
  <c r="S34" i="1"/>
  <c r="T33" i="1"/>
  <c r="S33" i="1"/>
  <c r="E33" i="1"/>
  <c r="D33" i="1"/>
  <c r="T32" i="1"/>
  <c r="S32" i="1"/>
  <c r="E32" i="1"/>
  <c r="D32" i="1"/>
  <c r="T31" i="1"/>
  <c r="S31" i="1"/>
  <c r="T30" i="1"/>
  <c r="S30" i="1"/>
  <c r="T28" i="1"/>
  <c r="S28" i="1"/>
  <c r="T27" i="1"/>
  <c r="S27" i="1"/>
  <c r="F27" i="1"/>
  <c r="E27" i="1"/>
  <c r="D27" i="1"/>
  <c r="T26" i="1"/>
  <c r="S26" i="1"/>
  <c r="F26" i="1"/>
  <c r="E26" i="1"/>
  <c r="D26" i="1"/>
  <c r="T25" i="1"/>
  <c r="S25" i="1"/>
  <c r="F25" i="1"/>
  <c r="E25" i="1"/>
  <c r="D25" i="1"/>
  <c r="F24" i="1"/>
  <c r="E24" i="1"/>
  <c r="D24" i="1"/>
  <c r="T23" i="1"/>
  <c r="S23" i="1"/>
  <c r="F23" i="1"/>
  <c r="E23" i="1"/>
  <c r="D23" i="1"/>
  <c r="T22" i="1"/>
  <c r="S22" i="1"/>
  <c r="F22" i="1"/>
  <c r="E22" i="1"/>
  <c r="D22" i="1"/>
  <c r="T21" i="1"/>
  <c r="S21" i="1"/>
  <c r="T20" i="1"/>
  <c r="S20" i="1"/>
  <c r="T19" i="1"/>
  <c r="S19" i="1"/>
  <c r="T18" i="1"/>
  <c r="S18" i="1"/>
  <c r="T17" i="1"/>
  <c r="S17" i="1"/>
  <c r="F17" i="1"/>
  <c r="E17" i="1"/>
  <c r="D17" i="1"/>
  <c r="T16" i="1"/>
  <c r="S16" i="1"/>
  <c r="F16" i="1"/>
  <c r="E16" i="1"/>
  <c r="D16" i="1"/>
  <c r="T15" i="1"/>
  <c r="S15" i="1"/>
  <c r="F15" i="1"/>
  <c r="E15" i="1"/>
  <c r="D15" i="1"/>
  <c r="F10" i="1"/>
  <c r="E10" i="1"/>
  <c r="D10" i="1"/>
  <c r="F9" i="1"/>
  <c r="E9" i="1"/>
  <c r="D9" i="1"/>
  <c r="F8" i="1"/>
  <c r="E8" i="1"/>
  <c r="D8" i="1"/>
  <c r="F7" i="1"/>
  <c r="E7" i="1"/>
  <c r="D7" i="1"/>
  <c r="F6" i="1"/>
  <c r="E6" i="1"/>
  <c r="D6" i="1"/>
  <c r="F5" i="1"/>
  <c r="E5" i="1"/>
  <c r="D5" i="1"/>
</calcChain>
</file>

<file path=xl/sharedStrings.xml><?xml version="1.0" encoding="utf-8"?>
<sst xmlns="http://schemas.openxmlformats.org/spreadsheetml/2006/main" count="103" uniqueCount="81">
  <si>
    <t>Main Pay Range</t>
  </si>
  <si>
    <t>Leadership Pay Group Range</t>
  </si>
  <si>
    <t>Annual Salary</t>
  </si>
  <si>
    <t>Daily Salary</t>
  </si>
  <si>
    <t>Hourly Salary</t>
  </si>
  <si>
    <t xml:space="preserve">TUTOR </t>
  </si>
  <si>
    <t>Minimum</t>
  </si>
  <si>
    <t>Maximum</t>
  </si>
  <si>
    <t>M1</t>
  </si>
  <si>
    <t>Group 1</t>
  </si>
  <si>
    <t>Points 6 - 18</t>
  </si>
  <si>
    <t>M2</t>
  </si>
  <si>
    <t>Group 2</t>
  </si>
  <si>
    <t>Points 8 - 21</t>
  </si>
  <si>
    <t>M3</t>
  </si>
  <si>
    <t>Group 3</t>
  </si>
  <si>
    <t>Points 11 - 24</t>
  </si>
  <si>
    <t>M4</t>
  </si>
  <si>
    <t>Group 4</t>
  </si>
  <si>
    <t>Points 14 - 27</t>
  </si>
  <si>
    <t>M5</t>
  </si>
  <si>
    <t>Group 5</t>
  </si>
  <si>
    <t>Points 18 - 31</t>
  </si>
  <si>
    <t>M6</t>
  </si>
  <si>
    <t>Group 6</t>
  </si>
  <si>
    <t>Points 21 - 35</t>
  </si>
  <si>
    <t>Group 7</t>
  </si>
  <si>
    <t>Points 24 - 39</t>
  </si>
  <si>
    <t>Group 8</t>
  </si>
  <si>
    <t>Points 28 - 43</t>
  </si>
  <si>
    <t>Upper Pay Range</t>
  </si>
  <si>
    <t>TUTOR</t>
  </si>
  <si>
    <t>U1</t>
  </si>
  <si>
    <t>U2</t>
  </si>
  <si>
    <t>U3</t>
  </si>
  <si>
    <t>Unqualified Teacher Pay Range</t>
  </si>
  <si>
    <t>Group 1: Minimum</t>
  </si>
  <si>
    <t>Group 1: Points 6 - 18</t>
  </si>
  <si>
    <t>Group 2: Minimum</t>
  </si>
  <si>
    <t>Group 2: Points 8 - 21</t>
  </si>
  <si>
    <t>Group 3: Minimum</t>
  </si>
  <si>
    <t>Group 3: Points 11 - 24</t>
  </si>
  <si>
    <t>Group 4: Minimum</t>
  </si>
  <si>
    <t>Group 4: Points 14 - 27</t>
  </si>
  <si>
    <t>Leading Practitioners Pay Range</t>
  </si>
  <si>
    <t xml:space="preserve">Group 1: Maximum </t>
  </si>
  <si>
    <t>18*</t>
  </si>
  <si>
    <t>Group 5: Minimum</t>
  </si>
  <si>
    <t>Group 5: Points 18 - 31</t>
  </si>
  <si>
    <t>Note: the minimum of the Leading Practitioners Pay Range equates to the minimum of the Leadership Group Range and the maximum equates to Leadership Group Range point L18.
Schools wishing to use pay points within the Leading Practitioners Range might therefore decide to use values equal to L1 to L18</t>
  </si>
  <si>
    <t xml:space="preserve">Group 2: Maximum </t>
  </si>
  <si>
    <t>21*</t>
  </si>
  <si>
    <t>Group 6: Minimum</t>
  </si>
  <si>
    <t>Group 6: Points 21 - 35</t>
  </si>
  <si>
    <t>Allowances</t>
  </si>
  <si>
    <t xml:space="preserve">Special Educational Allowances </t>
  </si>
  <si>
    <t>Group 3: Maximum</t>
  </si>
  <si>
    <t>24*</t>
  </si>
  <si>
    <t>Group 7: Minimum</t>
  </si>
  <si>
    <t>Group 7: Points 24 - 39</t>
  </si>
  <si>
    <t>SEN Minimum</t>
  </si>
  <si>
    <t>SEN Maximum</t>
  </si>
  <si>
    <t>Group 4: Maximum</t>
  </si>
  <si>
    <t>27*</t>
  </si>
  <si>
    <t>Teaching and Learning Responsibilities</t>
  </si>
  <si>
    <t>TLR1 Minimum</t>
  </si>
  <si>
    <t>Group 8: Minimum</t>
  </si>
  <si>
    <t>Group 8: Points 28 - 43</t>
  </si>
  <si>
    <t>TLR1 Maximum</t>
  </si>
  <si>
    <t>TLR2 Minimum</t>
  </si>
  <si>
    <t>Group 5: Maximum</t>
  </si>
  <si>
    <t>31*</t>
  </si>
  <si>
    <t>TLR2 Maximum</t>
  </si>
  <si>
    <t>TLR3 Minimum</t>
  </si>
  <si>
    <t>TLR3 Maximum</t>
  </si>
  <si>
    <t>Group 6: Maximum</t>
  </si>
  <si>
    <t>35*</t>
  </si>
  <si>
    <t>Group 7: Maximum</t>
  </si>
  <si>
    <t>39*</t>
  </si>
  <si>
    <t>* These points and point 43 are the maximum salaries for the eight head teacher group ranges</t>
  </si>
  <si>
    <t>Southwark Schools Human Resources: Model Pay Scales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</si>
</sst>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1" x14ac:knownFonts="1">
    <font>
      <sz val="10"/>
      <name val="Times New Roman"/>
      <family val="1"/>
      <charset val="204"/>
    </font>
    <font>
      <b/>
      <sz val="18"/>
      <color rgb="FF0070C0"/>
      <name val="Arial"/>
      <family val="2"/>
    </font>
    <font>
      <sz val="12"/>
      <name val="Arial"/>
      <family val="2"/>
    </font>
    <font>
      <b/>
      <sz val="16"/>
      <name val="Arial"/>
      <family val="2"/>
    </font>
    <font>
      <sz val="16"/>
      <name val="Times New Roman"/>
      <family val="1"/>
      <charset val="204"/>
    </font>
    <font>
      <b/>
      <sz val="10"/>
      <name val="Times New Roman"/>
      <family val="1"/>
      <charset val="204"/>
    </font>
    <font>
      <b/>
      <sz val="12"/>
      <name val="Arial"/>
      <family val="2"/>
    </font>
    <font>
      <b/>
      <sz val="16"/>
      <name val="Times New Roman"/>
      <family val="1"/>
      <charset val="204"/>
    </font>
    <font>
      <i/>
      <sz val="10"/>
      <name val="Arial"/>
      <family val="2"/>
    </font>
    <font>
      <i/>
      <sz val="10"/>
      <name val="Times New Roman"/>
      <family val="1"/>
      <charset val="204"/>
    </font>
    <font>
      <sz val="10"/>
      <name val="Arial"/>
      <family val="2"/>
    </font>
  </fonts>
  <fills count="5">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applyNumberFormat="0" applyFill="0" applyBorder="0" applyProtection="0">
      <alignment vertical="top" wrapText="1"/>
    </xf>
  </cellStyleXfs>
  <cellXfs count="58">
    <xf numFmtId="0" fontId="0" fillId="0" borderId="0" xfId="0">
      <alignment vertical="top" wrapText="1"/>
    </xf>
    <xf numFmtId="3" fontId="2" fillId="0" borderId="0" xfId="0" applyNumberFormat="1" applyFont="1" applyAlignment="1">
      <alignment horizontal="center" vertical="top" wrapText="1"/>
    </xf>
    <xf numFmtId="0" fontId="2" fillId="0" borderId="0" xfId="0" applyFont="1" applyAlignment="1">
      <alignment horizontal="center" vertical="top" wrapText="1"/>
    </xf>
    <xf numFmtId="0" fontId="2" fillId="0" borderId="0" xfId="0" applyFont="1">
      <alignment vertical="top" wrapText="1"/>
    </xf>
    <xf numFmtId="164" fontId="2" fillId="0" borderId="0" xfId="0" applyNumberFormat="1" applyFont="1" applyAlignment="1">
      <alignment horizontal="center" vertical="top" wrapText="1"/>
    </xf>
    <xf numFmtId="0" fontId="6" fillId="0" borderId="1" xfId="0" applyFont="1" applyFill="1" applyBorder="1">
      <alignment vertical="top" wrapText="1"/>
    </xf>
    <xf numFmtId="0" fontId="6" fillId="0"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6" fillId="0" borderId="1" xfId="0" applyNumberFormat="1" applyFont="1" applyFill="1" applyBorder="1" applyAlignment="1">
      <alignment horizontal="center" vertical="top" wrapText="1"/>
    </xf>
    <xf numFmtId="3" fontId="6" fillId="0" borderId="1" xfId="0" applyNumberFormat="1" applyFont="1" applyFill="1" applyBorder="1" applyAlignment="1">
      <alignment horizontal="center" vertical="top" wrapText="1"/>
    </xf>
    <xf numFmtId="0" fontId="6" fillId="3" borderId="1" xfId="0" applyFont="1" applyFill="1" applyBorder="1" applyAlignment="1">
      <alignment horizontal="center" vertical="top" wrapText="1"/>
    </xf>
    <xf numFmtId="0" fontId="2" fillId="0" borderId="1" xfId="0" applyFont="1" applyBorder="1">
      <alignment vertical="top" wrapText="1"/>
    </xf>
    <xf numFmtId="164" fontId="2" fillId="2" borderId="1" xfId="0" applyNumberFormat="1" applyFont="1" applyFill="1" applyBorder="1" applyAlignment="1">
      <alignment horizontal="center" vertical="top" wrapText="1"/>
    </xf>
    <xf numFmtId="164" fontId="2" fillId="0" borderId="1" xfId="0" applyNumberFormat="1" applyFont="1" applyFill="1" applyBorder="1" applyAlignment="1">
      <alignment horizontal="center" vertical="top" wrapText="1"/>
    </xf>
    <xf numFmtId="164" fontId="2" fillId="3" borderId="1" xfId="0" applyNumberFormat="1" applyFont="1" applyFill="1" applyBorder="1" applyAlignment="1">
      <alignment horizontal="center" vertical="top" wrapText="1"/>
    </xf>
    <xf numFmtId="49" fontId="2" fillId="0" borderId="1" xfId="0" applyNumberFormat="1" applyFont="1" applyBorder="1">
      <alignment vertical="top" wrapText="1"/>
    </xf>
    <xf numFmtId="164" fontId="2" fillId="0" borderId="0" xfId="0" applyNumberFormat="1" applyFont="1" applyBorder="1" applyAlignment="1">
      <alignment horizontal="center" vertical="top" wrapText="1"/>
    </xf>
    <xf numFmtId="3" fontId="2" fillId="0" borderId="0" xfId="0" applyNumberFormat="1" applyFont="1" applyBorder="1" applyAlignment="1">
      <alignment horizontal="center" vertical="top" wrapText="1"/>
    </xf>
    <xf numFmtId="0" fontId="2" fillId="0" borderId="1" xfId="0" applyFont="1" applyBorder="1" applyAlignment="1">
      <alignment horizontal="center" vertical="top" wrapText="1"/>
    </xf>
    <xf numFmtId="0" fontId="6" fillId="0" borderId="0" xfId="0" applyFont="1">
      <alignment vertical="top" wrapText="1"/>
    </xf>
    <xf numFmtId="164" fontId="2" fillId="0" borderId="0" xfId="0" applyNumberFormat="1" applyFont="1" applyFill="1" applyAlignment="1">
      <alignment horizontal="center" vertical="top" wrapText="1"/>
    </xf>
    <xf numFmtId="164" fontId="6" fillId="2" borderId="2" xfId="0" applyNumberFormat="1" applyFont="1" applyFill="1" applyBorder="1" applyAlignment="1">
      <alignment horizontal="center" vertical="top" wrapText="1"/>
    </xf>
    <xf numFmtId="0" fontId="6" fillId="0" borderId="1" xfId="0" applyFont="1" applyBorder="1">
      <alignment vertical="top" wrapText="1"/>
    </xf>
    <xf numFmtId="0" fontId="6" fillId="0" borderId="1" xfId="0" applyFont="1" applyBorder="1" applyAlignment="1">
      <alignment horizontal="center" vertical="top" wrapText="1"/>
    </xf>
    <xf numFmtId="164" fontId="2" fillId="0" borderId="1" xfId="0" applyNumberFormat="1" applyFont="1" applyBorder="1" applyAlignment="1">
      <alignment horizontal="center" vertical="top" wrapText="1"/>
    </xf>
    <xf numFmtId="3" fontId="2" fillId="0" borderId="1" xfId="0" applyNumberFormat="1" applyFont="1" applyBorder="1" applyAlignment="1">
      <alignment horizontal="center" vertical="top" wrapText="1"/>
    </xf>
    <xf numFmtId="164" fontId="6" fillId="0" borderId="2" xfId="0" applyNumberFormat="1" applyFont="1" applyFill="1" applyBorder="1" applyAlignment="1">
      <alignment horizontal="center" vertical="top" wrapText="1"/>
    </xf>
    <xf numFmtId="3" fontId="6" fillId="0" borderId="2" xfId="0" applyNumberFormat="1" applyFont="1" applyFill="1" applyBorder="1" applyAlignment="1">
      <alignment horizontal="center" vertical="top" wrapText="1"/>
    </xf>
    <xf numFmtId="0" fontId="6" fillId="0" borderId="0" xfId="0" applyFont="1" applyAlignment="1">
      <alignment horizontal="center" vertical="top" wrapText="1"/>
    </xf>
    <xf numFmtId="164" fontId="2" fillId="0" borderId="0" xfId="0" applyNumberFormat="1" applyFont="1">
      <alignment vertical="top" wrapText="1"/>
    </xf>
    <xf numFmtId="0" fontId="2" fillId="0" borderId="0" xfId="0" applyFont="1" applyAlignment="1">
      <alignment vertical="top"/>
    </xf>
    <xf numFmtId="164" fontId="6" fillId="0" borderId="1" xfId="0" applyNumberFormat="1" applyFont="1" applyFill="1" applyBorder="1" applyAlignment="1">
      <alignment horizontal="center" vertical="center" textRotation="90" wrapText="1"/>
    </xf>
    <xf numFmtId="164" fontId="6" fillId="0" borderId="1" xfId="0" applyNumberFormat="1" applyFont="1" applyBorder="1" applyAlignment="1">
      <alignment horizontal="center" vertical="top" wrapText="1"/>
    </xf>
    <xf numFmtId="0" fontId="6" fillId="2" borderId="1" xfId="0" applyFont="1" applyFill="1" applyBorder="1" applyAlignment="1">
      <alignment horizontal="center" vertical="top" wrapText="1"/>
    </xf>
    <xf numFmtId="164" fontId="6" fillId="0" borderId="0" xfId="0" applyNumberFormat="1" applyFont="1" applyBorder="1" applyAlignment="1">
      <alignment horizontal="center" vertical="top" wrapText="1"/>
    </xf>
    <xf numFmtId="0" fontId="2" fillId="0" borderId="4" xfId="0" applyFont="1" applyBorder="1">
      <alignment vertical="top" wrapText="1"/>
    </xf>
    <xf numFmtId="0" fontId="10" fillId="0" borderId="0" xfId="0" applyFont="1">
      <alignment vertical="top" wrapText="1"/>
    </xf>
    <xf numFmtId="0" fontId="6" fillId="4" borderId="1" xfId="0" applyFont="1" applyFill="1" applyBorder="1" applyAlignment="1">
      <alignment horizontal="center" vertical="center" textRotation="90" wrapText="1"/>
    </xf>
    <xf numFmtId="0" fontId="8" fillId="0" borderId="1" xfId="0" applyFont="1" applyBorder="1" applyAlignment="1">
      <alignment vertical="top" wrapText="1"/>
    </xf>
    <xf numFmtId="0" fontId="0" fillId="0" borderId="1" xfId="0" applyBorder="1" applyAlignment="1">
      <alignment vertical="top" wrapText="1"/>
    </xf>
    <xf numFmtId="0" fontId="9" fillId="0" borderId="1" xfId="0" applyFont="1" applyBorder="1" applyAlignment="1">
      <alignment vertical="top" wrapText="1"/>
    </xf>
    <xf numFmtId="0" fontId="3" fillId="0" borderId="1" xfId="0" applyFont="1" applyBorder="1" applyAlignment="1">
      <alignment vertical="top" wrapText="1"/>
    </xf>
    <xf numFmtId="0" fontId="6" fillId="0" borderId="3" xfId="0" applyFont="1" applyBorder="1" applyAlignment="1">
      <alignment vertical="top" wrapText="1"/>
    </xf>
    <xf numFmtId="0" fontId="5" fillId="0" borderId="3" xfId="0" applyFont="1" applyBorder="1" applyAlignment="1">
      <alignment vertical="top" wrapText="1"/>
    </xf>
    <xf numFmtId="164" fontId="6" fillId="2" borderId="1" xfId="0" applyNumberFormat="1" applyFont="1" applyFill="1" applyBorder="1" applyAlignment="1">
      <alignment horizontal="center" vertical="center" textRotation="90" wrapText="1"/>
    </xf>
    <xf numFmtId="0" fontId="6" fillId="0" borderId="0" xfId="0" applyFont="1" applyAlignment="1">
      <alignment vertical="top" wrapText="1"/>
    </xf>
    <xf numFmtId="0" fontId="0" fillId="0" borderId="0" xfId="0" applyAlignment="1">
      <alignment vertical="top" wrapText="1"/>
    </xf>
    <xf numFmtId="164" fontId="2" fillId="0" borderId="1" xfId="0" applyNumberFormat="1" applyFont="1" applyBorder="1" applyAlignment="1">
      <alignment vertical="top" wrapText="1"/>
    </xf>
    <xf numFmtId="164" fontId="0" fillId="0" borderId="1" xfId="0" applyNumberFormat="1" applyBorder="1" applyAlignment="1">
      <alignment vertical="top" wrapText="1"/>
    </xf>
    <xf numFmtId="0" fontId="7" fillId="0" borderId="1" xfId="0" applyFont="1" applyBorder="1" applyAlignment="1">
      <alignment vertical="top" wrapText="1"/>
    </xf>
    <xf numFmtId="3" fontId="6" fillId="2" borderId="1" xfId="0" applyNumberFormat="1" applyFont="1" applyFill="1" applyBorder="1" applyAlignment="1">
      <alignment horizontal="center" vertical="center" textRotation="90" wrapText="1"/>
    </xf>
    <xf numFmtId="3" fontId="6" fillId="4" borderId="1" xfId="0" applyNumberFormat="1" applyFont="1" applyFill="1" applyBorder="1" applyAlignment="1">
      <alignment horizontal="center" vertical="center" textRotation="90" wrapText="1"/>
    </xf>
    <xf numFmtId="0" fontId="5" fillId="4" borderId="1" xfId="0" applyFont="1" applyFill="1" applyBorder="1" applyAlignment="1">
      <alignment horizontal="center" vertical="center" textRotation="90" wrapText="1"/>
    </xf>
    <xf numFmtId="0" fontId="1" fillId="0" borderId="0" xfId="0" applyFont="1" applyAlignment="1">
      <alignment vertical="top" wrapText="1"/>
    </xf>
    <xf numFmtId="0" fontId="4" fillId="0" borderId="1" xfId="0" applyFont="1" applyBorder="1" applyAlignment="1">
      <alignment vertical="top" wrapText="1"/>
    </xf>
    <xf numFmtId="0" fontId="3" fillId="0" borderId="2" xfId="0" applyFont="1" applyBorder="1" applyAlignment="1">
      <alignment vertical="top" wrapText="1"/>
    </xf>
    <xf numFmtId="0" fontId="5" fillId="0" borderId="2" xfId="0" applyFont="1" applyBorder="1" applyAlignment="1">
      <alignment vertical="top" wrapText="1"/>
    </xf>
    <xf numFmtId="0" fontId="2"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6"/>
  <sheetViews>
    <sheetView tabSelected="1" topLeftCell="D47" zoomScale="90" zoomScaleNormal="90" workbookViewId="0">
      <selection activeCell="U63" sqref="U63"/>
    </sheetView>
  </sheetViews>
  <sheetFormatPr defaultColWidth="9.296875" defaultRowHeight="15.5" x14ac:dyDescent="0.3"/>
  <cols>
    <col min="1" max="1" width="26.19921875" style="3" customWidth="1"/>
    <col min="2" max="2" width="19.3984375" style="2" customWidth="1"/>
    <col min="3" max="3" width="20.5" style="4" customWidth="1"/>
    <col min="4" max="4" width="17.59765625" style="4" customWidth="1"/>
    <col min="5" max="5" width="16.59765625" style="1" bestFit="1" customWidth="1"/>
    <col min="6" max="6" width="15.09765625" style="2" customWidth="1"/>
    <col min="7" max="7" width="9.296875" style="3"/>
    <col min="8" max="8" width="25.8984375" style="3" customWidth="1"/>
    <col min="9" max="9" width="16" style="3" bestFit="1" customWidth="1"/>
    <col min="10" max="10" width="4.296875" style="3" customWidth="1"/>
    <col min="11" max="11" width="3.296875" style="3" customWidth="1"/>
    <col min="12" max="12" width="4.3984375" style="3" customWidth="1"/>
    <col min="13" max="13" width="4.5" style="3" customWidth="1"/>
    <col min="14" max="14" width="4.59765625" style="3" customWidth="1"/>
    <col min="15" max="15" width="3.59765625" style="3" customWidth="1"/>
    <col min="16" max="16" width="4.5" style="3" customWidth="1"/>
    <col min="17" max="17" width="4.19921875" style="3" customWidth="1"/>
    <col min="18" max="18" width="19.19921875" style="3" customWidth="1"/>
    <col min="19" max="19" width="16.19921875" style="3" customWidth="1"/>
    <col min="20" max="20" width="16.8984375" style="3" customWidth="1"/>
    <col min="21" max="25" width="9.296875" style="3"/>
    <col min="26" max="26" width="9.296875" style="29"/>
    <col min="27" max="28" width="9.296875" style="3"/>
    <col min="29" max="31" width="9.296875" style="30"/>
    <col min="32" max="16384" width="9.296875" style="3"/>
  </cols>
  <sheetData>
    <row r="1" spans="1:20" ht="51" customHeight="1" x14ac:dyDescent="0.3">
      <c r="A1" s="53" t="s">
        <v>80</v>
      </c>
      <c r="B1" s="46"/>
      <c r="C1" s="46"/>
      <c r="D1" s="46"/>
      <c r="G1" s="3">
        <v>3</v>
      </c>
    </row>
    <row r="3" spans="1:20" ht="20.5" x14ac:dyDescent="0.3">
      <c r="A3" s="41" t="s">
        <v>0</v>
      </c>
      <c r="B3" s="54"/>
      <c r="H3" s="55" t="s">
        <v>1</v>
      </c>
      <c r="I3" s="56"/>
      <c r="J3" s="56"/>
    </row>
    <row r="4" spans="1:20" ht="22.5" customHeight="1" x14ac:dyDescent="0.3">
      <c r="A4" s="5"/>
      <c r="B4" s="6"/>
      <c r="C4" s="7" t="s">
        <v>2</v>
      </c>
      <c r="D4" s="8" t="s">
        <v>3</v>
      </c>
      <c r="E4" s="9" t="s">
        <v>4</v>
      </c>
      <c r="F4" s="10" t="s">
        <v>5</v>
      </c>
      <c r="H4" s="11"/>
      <c r="I4" s="11"/>
      <c r="J4" s="57" t="s">
        <v>6</v>
      </c>
      <c r="K4" s="39"/>
      <c r="L4" s="39"/>
      <c r="M4" s="57" t="s">
        <v>7</v>
      </c>
      <c r="N4" s="39"/>
      <c r="O4" s="39"/>
    </row>
    <row r="5" spans="1:20" x14ac:dyDescent="0.3">
      <c r="A5" s="5" t="s">
        <v>6</v>
      </c>
      <c r="B5" s="6" t="s">
        <v>8</v>
      </c>
      <c r="C5" s="12">
        <v>34502</v>
      </c>
      <c r="D5" s="13">
        <f>C5/195</f>
        <v>176.93333333333334</v>
      </c>
      <c r="E5" s="13">
        <f>C5/1265</f>
        <v>27.274308300395258</v>
      </c>
      <c r="F5" s="14">
        <f>C5/1073</f>
        <v>32.154706430568503</v>
      </c>
      <c r="H5" s="11" t="s">
        <v>9</v>
      </c>
      <c r="I5" s="15" t="s">
        <v>10</v>
      </c>
      <c r="J5" s="47">
        <v>58501</v>
      </c>
      <c r="K5" s="48"/>
      <c r="L5" s="48"/>
      <c r="M5" s="47">
        <v>74982</v>
      </c>
      <c r="N5" s="48"/>
      <c r="O5" s="48"/>
    </row>
    <row r="6" spans="1:20" x14ac:dyDescent="0.3">
      <c r="A6" s="5"/>
      <c r="B6" s="6" t="s">
        <v>11</v>
      </c>
      <c r="C6" s="12">
        <v>36141</v>
      </c>
      <c r="D6" s="13">
        <f t="shared" ref="D6:D10" si="0">C6/195</f>
        <v>185.33846153846153</v>
      </c>
      <c r="E6" s="13">
        <f t="shared" ref="E6:E10" si="1">C6/1265</f>
        <v>28.569960474308299</v>
      </c>
      <c r="F6" s="14">
        <f t="shared" ref="F6:F10" si="2">C6/1073</f>
        <v>33.682199440820128</v>
      </c>
      <c r="H6" s="11" t="s">
        <v>12</v>
      </c>
      <c r="I6" s="15" t="s">
        <v>13</v>
      </c>
      <c r="J6" s="47">
        <v>61039</v>
      </c>
      <c r="K6" s="48"/>
      <c r="L6" s="48"/>
      <c r="M6" s="47">
        <v>80062</v>
      </c>
      <c r="N6" s="48"/>
      <c r="O6" s="48"/>
    </row>
    <row r="7" spans="1:20" ht="16.5" customHeight="1" x14ac:dyDescent="0.3">
      <c r="A7" s="5"/>
      <c r="B7" s="6" t="s">
        <v>14</v>
      </c>
      <c r="C7" s="12">
        <v>37857</v>
      </c>
      <c r="D7" s="13">
        <f t="shared" si="0"/>
        <v>194.13846153846154</v>
      </c>
      <c r="E7" s="13">
        <f t="shared" si="1"/>
        <v>29.926482213438735</v>
      </c>
      <c r="F7" s="14">
        <f t="shared" si="2"/>
        <v>35.281453867660765</v>
      </c>
      <c r="H7" s="11" t="s">
        <v>15</v>
      </c>
      <c r="I7" s="15" t="s">
        <v>16</v>
      </c>
      <c r="J7" s="47">
        <v>65170</v>
      </c>
      <c r="K7" s="48"/>
      <c r="L7" s="48"/>
      <c r="M7" s="47">
        <v>85535</v>
      </c>
      <c r="N7" s="48"/>
      <c r="O7" s="48"/>
    </row>
    <row r="8" spans="1:20" ht="15" customHeight="1" x14ac:dyDescent="0.3">
      <c r="A8" s="5"/>
      <c r="B8" s="6" t="s">
        <v>17</v>
      </c>
      <c r="C8" s="12">
        <v>39655</v>
      </c>
      <c r="D8" s="13">
        <f t="shared" si="0"/>
        <v>203.35897435897436</v>
      </c>
      <c r="E8" s="13">
        <f t="shared" si="1"/>
        <v>31.347826086956523</v>
      </c>
      <c r="F8" s="14">
        <f t="shared" si="2"/>
        <v>36.957129543336443</v>
      </c>
      <c r="H8" s="11" t="s">
        <v>18</v>
      </c>
      <c r="I8" s="15" t="s">
        <v>19</v>
      </c>
      <c r="J8" s="47">
        <v>69420</v>
      </c>
      <c r="K8" s="48"/>
      <c r="L8" s="48"/>
      <c r="M8" s="47">
        <v>91416</v>
      </c>
      <c r="N8" s="48"/>
      <c r="O8" s="48"/>
    </row>
    <row r="9" spans="1:20" ht="15" customHeight="1" x14ac:dyDescent="0.3">
      <c r="A9" s="5"/>
      <c r="B9" s="6" t="s">
        <v>20</v>
      </c>
      <c r="C9" s="12">
        <v>41892</v>
      </c>
      <c r="D9" s="13">
        <f t="shared" si="0"/>
        <v>214.83076923076922</v>
      </c>
      <c r="E9" s="13">
        <f t="shared" si="1"/>
        <v>33.11620553359684</v>
      </c>
      <c r="F9" s="14">
        <f t="shared" si="2"/>
        <v>39.041938490214349</v>
      </c>
      <c r="H9" s="11" t="s">
        <v>21</v>
      </c>
      <c r="I9" s="15" t="s">
        <v>22</v>
      </c>
      <c r="J9" s="47">
        <v>75732</v>
      </c>
      <c r="K9" s="48"/>
      <c r="L9" s="48"/>
      <c r="M9" s="47">
        <v>99977</v>
      </c>
      <c r="N9" s="48"/>
      <c r="O9" s="48"/>
    </row>
    <row r="10" spans="1:20" ht="15.5" customHeight="1" x14ac:dyDescent="0.3">
      <c r="A10" s="5" t="s">
        <v>7</v>
      </c>
      <c r="B10" s="6" t="s">
        <v>23</v>
      </c>
      <c r="C10" s="12">
        <v>44756</v>
      </c>
      <c r="D10" s="13">
        <f t="shared" si="0"/>
        <v>229.51794871794871</v>
      </c>
      <c r="E10" s="13">
        <f t="shared" si="1"/>
        <v>35.380237154150194</v>
      </c>
      <c r="F10" s="14">
        <f t="shared" si="2"/>
        <v>41.711090400745576</v>
      </c>
      <c r="H10" s="11" t="s">
        <v>24</v>
      </c>
      <c r="I10" s="15" t="s">
        <v>25</v>
      </c>
      <c r="J10" s="47">
        <v>80862</v>
      </c>
      <c r="K10" s="48"/>
      <c r="L10" s="48"/>
      <c r="M10" s="47">
        <v>109422</v>
      </c>
      <c r="N10" s="48"/>
      <c r="O10" s="48"/>
    </row>
    <row r="11" spans="1:20" ht="18.5" customHeight="1" x14ac:dyDescent="0.3">
      <c r="H11" s="11" t="s">
        <v>26</v>
      </c>
      <c r="I11" s="15" t="s">
        <v>27</v>
      </c>
      <c r="J11" s="47">
        <v>86391</v>
      </c>
      <c r="K11" s="48"/>
      <c r="L11" s="48"/>
      <c r="M11" s="47">
        <v>119778</v>
      </c>
      <c r="N11" s="48"/>
      <c r="O11" s="48"/>
    </row>
    <row r="12" spans="1:20" ht="16.5" customHeight="1" x14ac:dyDescent="0.3">
      <c r="H12" s="11" t="s">
        <v>28</v>
      </c>
      <c r="I12" s="15" t="s">
        <v>29</v>
      </c>
      <c r="J12" s="47">
        <v>94415</v>
      </c>
      <c r="K12" s="48"/>
      <c r="L12" s="48"/>
      <c r="M12" s="47">
        <v>131353</v>
      </c>
      <c r="N12" s="48"/>
      <c r="O12" s="48"/>
    </row>
    <row r="13" spans="1:20" ht="33.5" customHeight="1" x14ac:dyDescent="0.3">
      <c r="A13" s="41" t="s">
        <v>30</v>
      </c>
      <c r="B13" s="39"/>
      <c r="C13" s="16"/>
      <c r="D13" s="16"/>
      <c r="E13" s="17"/>
    </row>
    <row r="14" spans="1:20" ht="20" customHeight="1" x14ac:dyDescent="0.3">
      <c r="A14" s="11"/>
      <c r="B14" s="18"/>
      <c r="C14" s="7" t="s">
        <v>2</v>
      </c>
      <c r="D14" s="8" t="s">
        <v>3</v>
      </c>
      <c r="E14" s="9" t="s">
        <v>4</v>
      </c>
      <c r="F14" s="10" t="s">
        <v>31</v>
      </c>
      <c r="H14" s="19"/>
      <c r="I14" s="2"/>
      <c r="J14" s="1"/>
      <c r="K14" s="1"/>
      <c r="L14" s="1"/>
      <c r="M14" s="1"/>
      <c r="N14" s="1"/>
      <c r="P14" s="20"/>
      <c r="R14" s="21" t="s">
        <v>2</v>
      </c>
      <c r="S14" s="22" t="s">
        <v>3</v>
      </c>
      <c r="T14" s="22" t="s">
        <v>4</v>
      </c>
    </row>
    <row r="15" spans="1:20" x14ac:dyDescent="0.3">
      <c r="A15" s="22" t="s">
        <v>6</v>
      </c>
      <c r="B15" s="23" t="s">
        <v>32</v>
      </c>
      <c r="C15" s="12">
        <v>49320</v>
      </c>
      <c r="D15" s="24">
        <f>C15/195</f>
        <v>252.92307692307693</v>
      </c>
      <c r="E15" s="24">
        <f>C15/1265</f>
        <v>38.988142292490117</v>
      </c>
      <c r="F15" s="14">
        <f>C15/1073</f>
        <v>45.964585274930101</v>
      </c>
      <c r="H15" s="22"/>
      <c r="I15" s="18">
        <v>1</v>
      </c>
      <c r="J15" s="25"/>
      <c r="K15" s="25"/>
      <c r="L15" s="25"/>
      <c r="M15" s="25"/>
      <c r="N15" s="25"/>
      <c r="O15" s="11"/>
      <c r="P15" s="13"/>
      <c r="Q15" s="11"/>
      <c r="R15" s="13">
        <v>52676</v>
      </c>
      <c r="S15" s="24">
        <f>R15/195</f>
        <v>270.13333333333333</v>
      </c>
      <c r="T15" s="24">
        <f>R15/1265</f>
        <v>41.641106719367592</v>
      </c>
    </row>
    <row r="16" spans="1:20" x14ac:dyDescent="0.3">
      <c r="A16" s="22"/>
      <c r="B16" s="23" t="s">
        <v>33</v>
      </c>
      <c r="C16" s="12">
        <v>51743</v>
      </c>
      <c r="D16" s="24">
        <f t="shared" ref="D16:D17" si="3">C16/195</f>
        <v>265.34871794871793</v>
      </c>
      <c r="E16" s="24">
        <f t="shared" ref="E16:E17" si="4">C16/1265</f>
        <v>40.903557312252964</v>
      </c>
      <c r="F16" s="14">
        <f t="shared" ref="F16:F17" si="5">C16/1073</f>
        <v>48.222739981360668</v>
      </c>
      <c r="H16" s="22"/>
      <c r="I16" s="18">
        <v>2</v>
      </c>
      <c r="J16" s="25"/>
      <c r="K16" s="25"/>
      <c r="L16" s="25"/>
      <c r="M16" s="25"/>
      <c r="N16" s="25"/>
      <c r="O16" s="11"/>
      <c r="P16" s="13"/>
      <c r="Q16" s="11"/>
      <c r="R16" s="13">
        <v>53791</v>
      </c>
      <c r="S16" s="24">
        <f t="shared" ref="S16:S64" si="6">R16/195</f>
        <v>275.85128205128206</v>
      </c>
      <c r="T16" s="24">
        <f t="shared" ref="T16:T64" si="7">R16/1265</f>
        <v>42.522529644268772</v>
      </c>
    </row>
    <row r="17" spans="1:20" x14ac:dyDescent="0.3">
      <c r="A17" s="22" t="s">
        <v>7</v>
      </c>
      <c r="B17" s="23" t="s">
        <v>34</v>
      </c>
      <c r="C17" s="12">
        <v>53482</v>
      </c>
      <c r="D17" s="24">
        <f t="shared" si="3"/>
        <v>274.26666666666665</v>
      </c>
      <c r="E17" s="24">
        <f t="shared" si="4"/>
        <v>42.278260869565216</v>
      </c>
      <c r="F17" s="14">
        <f t="shared" si="5"/>
        <v>49.843429636533088</v>
      </c>
      <c r="H17" s="22"/>
      <c r="I17" s="18">
        <v>3</v>
      </c>
      <c r="J17" s="25"/>
      <c r="K17" s="25"/>
      <c r="L17" s="25"/>
      <c r="M17" s="25"/>
      <c r="N17" s="25"/>
      <c r="O17" s="11"/>
      <c r="P17" s="13"/>
      <c r="Q17" s="11"/>
      <c r="R17" s="13">
        <v>54928</v>
      </c>
      <c r="S17" s="24">
        <f t="shared" si="6"/>
        <v>281.6820512820513</v>
      </c>
      <c r="T17" s="24">
        <f t="shared" si="7"/>
        <v>43.421343873517785</v>
      </c>
    </row>
    <row r="18" spans="1:20" x14ac:dyDescent="0.3">
      <c r="H18" s="22"/>
      <c r="I18" s="18">
        <v>4</v>
      </c>
      <c r="J18" s="25"/>
      <c r="K18" s="25"/>
      <c r="L18" s="25"/>
      <c r="M18" s="25"/>
      <c r="N18" s="25"/>
      <c r="O18" s="11"/>
      <c r="P18" s="13"/>
      <c r="Q18" s="11"/>
      <c r="R18" s="13">
        <v>56085</v>
      </c>
      <c r="S18" s="24">
        <f t="shared" si="6"/>
        <v>287.61538461538464</v>
      </c>
      <c r="T18" s="24">
        <f t="shared" si="7"/>
        <v>44.335968379446641</v>
      </c>
    </row>
    <row r="19" spans="1:20" x14ac:dyDescent="0.3">
      <c r="H19" s="22"/>
      <c r="I19" s="18">
        <v>5</v>
      </c>
      <c r="J19" s="25"/>
      <c r="K19" s="25"/>
      <c r="L19" s="25"/>
      <c r="M19" s="25"/>
      <c r="N19" s="25"/>
      <c r="O19" s="11"/>
      <c r="P19" s="13"/>
      <c r="Q19" s="11"/>
      <c r="R19" s="13">
        <v>57280</v>
      </c>
      <c r="S19" s="24">
        <f t="shared" si="6"/>
        <v>293.74358974358972</v>
      </c>
      <c r="T19" s="24">
        <f t="shared" si="7"/>
        <v>45.280632411067195</v>
      </c>
    </row>
    <row r="20" spans="1:20" ht="20" x14ac:dyDescent="0.3">
      <c r="A20" s="41" t="s">
        <v>35</v>
      </c>
      <c r="B20" s="49"/>
      <c r="H20" s="22" t="s">
        <v>36</v>
      </c>
      <c r="I20" s="18">
        <v>6</v>
      </c>
      <c r="J20" s="50" t="s">
        <v>37</v>
      </c>
      <c r="K20" s="25"/>
      <c r="L20" s="25"/>
      <c r="M20" s="25"/>
      <c r="N20" s="25"/>
      <c r="O20" s="11"/>
      <c r="P20" s="13"/>
      <c r="Q20" s="11"/>
      <c r="R20" s="13">
        <v>58501</v>
      </c>
      <c r="S20" s="24">
        <f t="shared" si="6"/>
        <v>300.00512820512819</v>
      </c>
      <c r="T20" s="24">
        <f t="shared" si="7"/>
        <v>46.245849802371545</v>
      </c>
    </row>
    <row r="21" spans="1:20" ht="15.5" customHeight="1" x14ac:dyDescent="0.3">
      <c r="A21" s="11"/>
      <c r="B21" s="18"/>
      <c r="C21" s="7" t="s">
        <v>2</v>
      </c>
      <c r="D21" s="8" t="s">
        <v>3</v>
      </c>
      <c r="E21" s="9" t="s">
        <v>4</v>
      </c>
      <c r="F21" s="10" t="s">
        <v>31</v>
      </c>
      <c r="H21" s="22"/>
      <c r="I21" s="18">
        <v>7</v>
      </c>
      <c r="J21" s="50"/>
      <c r="K21" s="25"/>
      <c r="L21" s="25"/>
      <c r="M21" s="25"/>
      <c r="N21" s="25"/>
      <c r="O21" s="11"/>
      <c r="P21" s="13"/>
      <c r="Q21" s="11"/>
      <c r="R21" s="13">
        <v>59854</v>
      </c>
      <c r="S21" s="24">
        <f t="shared" si="6"/>
        <v>306.94358974358977</v>
      </c>
      <c r="T21" s="24">
        <f t="shared" si="7"/>
        <v>47.315415019762845</v>
      </c>
    </row>
    <row r="22" spans="1:20" x14ac:dyDescent="0.3">
      <c r="A22" s="22" t="s">
        <v>6</v>
      </c>
      <c r="B22" s="23">
        <v>1</v>
      </c>
      <c r="C22" s="12">
        <v>24254</v>
      </c>
      <c r="D22" s="24">
        <f>C22/195</f>
        <v>124.37948717948719</v>
      </c>
      <c r="E22" s="24">
        <f>C22/1265</f>
        <v>19.173122529644267</v>
      </c>
      <c r="F22" s="14">
        <f>C22/1073</f>
        <v>22.603914259086672</v>
      </c>
      <c r="H22" s="22" t="s">
        <v>38</v>
      </c>
      <c r="I22" s="18">
        <v>8</v>
      </c>
      <c r="J22" s="50"/>
      <c r="K22" s="51" t="s">
        <v>39</v>
      </c>
      <c r="L22" s="25"/>
      <c r="M22" s="25"/>
      <c r="N22" s="25"/>
      <c r="O22" s="11"/>
      <c r="P22" s="13"/>
      <c r="Q22" s="11"/>
      <c r="R22" s="13">
        <v>61039</v>
      </c>
      <c r="S22" s="24">
        <f t="shared" si="6"/>
        <v>313.02051282051281</v>
      </c>
      <c r="T22" s="24">
        <f t="shared" si="7"/>
        <v>48.252173913043478</v>
      </c>
    </row>
    <row r="23" spans="1:20" x14ac:dyDescent="0.3">
      <c r="A23" s="11"/>
      <c r="B23" s="23">
        <v>2</v>
      </c>
      <c r="C23" s="12">
        <v>26473</v>
      </c>
      <c r="D23" s="24">
        <f t="shared" ref="D23:D27" si="8">C23/195</f>
        <v>135.75897435897437</v>
      </c>
      <c r="E23" s="24">
        <f t="shared" ref="E23:E27" si="9">C23/1265</f>
        <v>20.927272727272726</v>
      </c>
      <c r="F23" s="14">
        <f t="shared" ref="F23:F27" si="10">C23/1073</f>
        <v>24.671947809878844</v>
      </c>
      <c r="H23" s="22"/>
      <c r="I23" s="18">
        <v>9</v>
      </c>
      <c r="J23" s="50"/>
      <c r="K23" s="52"/>
      <c r="L23" s="25"/>
      <c r="M23" s="25"/>
      <c r="N23" s="25"/>
      <c r="O23" s="11"/>
      <c r="P23" s="13"/>
      <c r="Q23" s="11"/>
      <c r="R23" s="13">
        <v>62349</v>
      </c>
      <c r="S23" s="24">
        <f t="shared" si="6"/>
        <v>319.73846153846154</v>
      </c>
      <c r="T23" s="24">
        <f t="shared" si="7"/>
        <v>49.287747035573119</v>
      </c>
    </row>
    <row r="24" spans="1:20" x14ac:dyDescent="0.3">
      <c r="A24" s="11"/>
      <c r="B24" s="23">
        <v>3</v>
      </c>
      <c r="C24" s="12">
        <v>28692</v>
      </c>
      <c r="D24" s="24">
        <f t="shared" si="8"/>
        <v>147.13846153846154</v>
      </c>
      <c r="E24" s="24">
        <f t="shared" si="9"/>
        <v>22.681422924901185</v>
      </c>
      <c r="F24" s="14">
        <f t="shared" si="10"/>
        <v>26.739981360671017</v>
      </c>
      <c r="H24" s="22"/>
      <c r="I24" s="18">
        <v>10</v>
      </c>
      <c r="J24" s="50"/>
      <c r="K24" s="52"/>
      <c r="L24" s="25"/>
      <c r="M24" s="25"/>
      <c r="N24" s="25"/>
      <c r="O24" s="11"/>
      <c r="P24" s="13"/>
      <c r="Q24" s="11"/>
      <c r="R24" s="13">
        <v>63737</v>
      </c>
      <c r="S24" s="24">
        <f t="shared" si="6"/>
        <v>326.85641025641024</v>
      </c>
      <c r="T24" s="24">
        <f t="shared" ref="T24" si="11">R24/1265</f>
        <v>50.384980237154153</v>
      </c>
    </row>
    <row r="25" spans="1:20" x14ac:dyDescent="0.3">
      <c r="A25" s="11"/>
      <c r="B25" s="23">
        <v>4</v>
      </c>
      <c r="C25" s="12">
        <v>30647</v>
      </c>
      <c r="D25" s="24">
        <f t="shared" si="8"/>
        <v>157.16410256410256</v>
      </c>
      <c r="E25" s="24">
        <f t="shared" si="9"/>
        <v>24.226877470355731</v>
      </c>
      <c r="F25" s="14">
        <f t="shared" si="10"/>
        <v>28.561975768872319</v>
      </c>
      <c r="H25" s="22" t="s">
        <v>40</v>
      </c>
      <c r="I25" s="18">
        <v>11</v>
      </c>
      <c r="J25" s="50"/>
      <c r="K25" s="52"/>
      <c r="L25" s="50" t="s">
        <v>41</v>
      </c>
      <c r="M25" s="25"/>
      <c r="N25" s="25"/>
      <c r="O25" s="11"/>
      <c r="P25" s="13"/>
      <c r="Q25" s="11"/>
      <c r="R25" s="13">
        <v>65170</v>
      </c>
      <c r="S25" s="24">
        <f t="shared" si="6"/>
        <v>334.20512820512823</v>
      </c>
      <c r="T25" s="24">
        <f t="shared" si="7"/>
        <v>51.51778656126482</v>
      </c>
    </row>
    <row r="26" spans="1:20" x14ac:dyDescent="0.3">
      <c r="A26" s="11"/>
      <c r="B26" s="23">
        <v>5</v>
      </c>
      <c r="C26" s="12">
        <v>32863</v>
      </c>
      <c r="D26" s="24">
        <f t="shared" si="8"/>
        <v>168.52820512820512</v>
      </c>
      <c r="E26" s="24">
        <f t="shared" si="9"/>
        <v>25.978656126482214</v>
      </c>
      <c r="F26" s="14">
        <f t="shared" si="10"/>
        <v>30.627213420316867</v>
      </c>
      <c r="H26" s="22"/>
      <c r="I26" s="18">
        <v>12</v>
      </c>
      <c r="J26" s="50"/>
      <c r="K26" s="52"/>
      <c r="L26" s="50"/>
      <c r="M26" s="25"/>
      <c r="N26" s="25"/>
      <c r="O26" s="11"/>
      <c r="P26" s="13"/>
      <c r="Q26" s="11"/>
      <c r="R26" s="13">
        <v>66485</v>
      </c>
      <c r="S26" s="24">
        <f t="shared" si="6"/>
        <v>340.94871794871796</v>
      </c>
      <c r="T26" s="24">
        <f t="shared" si="7"/>
        <v>52.557312252964429</v>
      </c>
    </row>
    <row r="27" spans="1:20" x14ac:dyDescent="0.3">
      <c r="A27" s="22" t="s">
        <v>7</v>
      </c>
      <c r="B27" s="23">
        <v>6</v>
      </c>
      <c r="C27" s="12">
        <v>35081</v>
      </c>
      <c r="D27" s="24">
        <f t="shared" si="8"/>
        <v>179.9025641025641</v>
      </c>
      <c r="E27" s="24">
        <f t="shared" si="9"/>
        <v>27.732015810276678</v>
      </c>
      <c r="F27" s="14">
        <f t="shared" si="10"/>
        <v>32.694315004659835</v>
      </c>
      <c r="H27" s="22"/>
      <c r="I27" s="18">
        <v>13</v>
      </c>
      <c r="J27" s="50"/>
      <c r="K27" s="52"/>
      <c r="L27" s="50"/>
      <c r="M27" s="25"/>
      <c r="N27" s="25"/>
      <c r="O27" s="11"/>
      <c r="P27" s="13"/>
      <c r="Q27" s="11"/>
      <c r="R27" s="13">
        <v>67935</v>
      </c>
      <c r="S27" s="24">
        <f t="shared" si="6"/>
        <v>348.38461538461536</v>
      </c>
      <c r="T27" s="24">
        <f t="shared" si="7"/>
        <v>53.703557312252961</v>
      </c>
    </row>
    <row r="28" spans="1:20" x14ac:dyDescent="0.3">
      <c r="H28" s="22" t="s">
        <v>42</v>
      </c>
      <c r="I28" s="18">
        <v>14</v>
      </c>
      <c r="J28" s="50"/>
      <c r="K28" s="52"/>
      <c r="L28" s="50"/>
      <c r="M28" s="51" t="s">
        <v>43</v>
      </c>
      <c r="N28" s="25"/>
      <c r="O28" s="11"/>
      <c r="P28" s="13"/>
      <c r="Q28" s="11"/>
      <c r="R28" s="13">
        <v>69420</v>
      </c>
      <c r="S28" s="24">
        <f t="shared" si="6"/>
        <v>356</v>
      </c>
      <c r="T28" s="24">
        <f t="shared" si="7"/>
        <v>54.877470355731226</v>
      </c>
    </row>
    <row r="29" spans="1:20" x14ac:dyDescent="0.3">
      <c r="H29" s="22"/>
      <c r="I29" s="18">
        <v>15</v>
      </c>
      <c r="J29" s="50"/>
      <c r="K29" s="52"/>
      <c r="L29" s="50"/>
      <c r="M29" s="51"/>
      <c r="N29" s="25"/>
      <c r="O29" s="11"/>
      <c r="P29" s="13"/>
      <c r="Q29" s="11"/>
      <c r="R29" s="13">
        <v>70934</v>
      </c>
      <c r="S29" s="24">
        <f t="shared" ref="S29" si="12">R29/195</f>
        <v>363.76410256410259</v>
      </c>
      <c r="T29" s="24">
        <f t="shared" ref="T29" si="13">R29/1265</f>
        <v>56.074308300395259</v>
      </c>
    </row>
    <row r="30" spans="1:20" ht="20" x14ac:dyDescent="0.3">
      <c r="A30" s="41" t="s">
        <v>44</v>
      </c>
      <c r="B30" s="49"/>
      <c r="H30" s="22"/>
      <c r="I30" s="18">
        <v>16</v>
      </c>
      <c r="J30" s="50"/>
      <c r="K30" s="52"/>
      <c r="L30" s="50"/>
      <c r="M30" s="51"/>
      <c r="N30" s="25"/>
      <c r="O30" s="11"/>
      <c r="P30" s="13"/>
      <c r="Q30" s="11"/>
      <c r="R30" s="13">
        <v>72604</v>
      </c>
      <c r="S30" s="24">
        <f t="shared" si="6"/>
        <v>372.32820512820513</v>
      </c>
      <c r="T30" s="24">
        <f t="shared" si="7"/>
        <v>57.394466403162056</v>
      </c>
    </row>
    <row r="31" spans="1:20" ht="16" customHeight="1" x14ac:dyDescent="0.3">
      <c r="A31" s="11"/>
      <c r="B31" s="18"/>
      <c r="C31" s="21" t="s">
        <v>2</v>
      </c>
      <c r="D31" s="26" t="s">
        <v>3</v>
      </c>
      <c r="E31" s="27" t="s">
        <v>4</v>
      </c>
      <c r="F31" s="28"/>
      <c r="H31" s="22"/>
      <c r="I31" s="18">
        <v>17</v>
      </c>
      <c r="J31" s="50"/>
      <c r="K31" s="52"/>
      <c r="L31" s="50"/>
      <c r="M31" s="51"/>
      <c r="N31" s="25"/>
      <c r="O31" s="11"/>
      <c r="P31" s="13"/>
      <c r="Q31" s="11"/>
      <c r="R31" s="13">
        <v>74080</v>
      </c>
      <c r="S31" s="24">
        <f t="shared" si="6"/>
        <v>379.89743589743591</v>
      </c>
      <c r="T31" s="24">
        <f t="shared" si="7"/>
        <v>58.56126482213439</v>
      </c>
    </row>
    <row r="32" spans="1:20" x14ac:dyDescent="0.3">
      <c r="A32" s="11" t="s">
        <v>6</v>
      </c>
      <c r="B32" s="18"/>
      <c r="C32" s="12">
        <v>52936</v>
      </c>
      <c r="D32" s="24">
        <f>C32/195</f>
        <v>271.46666666666664</v>
      </c>
      <c r="E32" s="24">
        <f>C32/1265</f>
        <v>41.846640316205537</v>
      </c>
      <c r="F32" s="28"/>
      <c r="H32" s="22" t="s">
        <v>45</v>
      </c>
      <c r="I32" s="23" t="s">
        <v>46</v>
      </c>
      <c r="J32" s="50"/>
      <c r="K32" s="52"/>
      <c r="L32" s="50"/>
      <c r="M32" s="51"/>
      <c r="N32" s="25"/>
      <c r="O32" s="11"/>
      <c r="P32" s="13"/>
      <c r="Q32" s="11"/>
      <c r="R32" s="8">
        <v>74982</v>
      </c>
      <c r="S32" s="24">
        <f t="shared" si="6"/>
        <v>384.52307692307693</v>
      </c>
      <c r="T32" s="24">
        <f t="shared" si="7"/>
        <v>59.274308300395255</v>
      </c>
    </row>
    <row r="33" spans="1:32" x14ac:dyDescent="0.3">
      <c r="A33" s="11" t="s">
        <v>7</v>
      </c>
      <c r="B33" s="18"/>
      <c r="C33" s="12">
        <v>76104</v>
      </c>
      <c r="D33" s="24">
        <f>C33/195</f>
        <v>390.27692307692308</v>
      </c>
      <c r="E33" s="24">
        <f>C33/1265</f>
        <v>60.161264822134385</v>
      </c>
      <c r="F33" s="28"/>
      <c r="H33" s="22" t="s">
        <v>47</v>
      </c>
      <c r="I33" s="18">
        <v>18</v>
      </c>
      <c r="J33" s="25"/>
      <c r="K33" s="52"/>
      <c r="L33" s="50"/>
      <c r="M33" s="51"/>
      <c r="N33" s="50" t="s">
        <v>48</v>
      </c>
      <c r="O33" s="11"/>
      <c r="P33" s="13"/>
      <c r="Q33" s="11"/>
      <c r="R33" s="13">
        <v>75732</v>
      </c>
      <c r="S33" s="24">
        <f t="shared" si="6"/>
        <v>388.3692307692308</v>
      </c>
      <c r="T33" s="24">
        <f t="shared" si="7"/>
        <v>59.867193675889325</v>
      </c>
    </row>
    <row r="34" spans="1:32" x14ac:dyDescent="0.3">
      <c r="H34" s="22"/>
      <c r="I34" s="18">
        <v>19</v>
      </c>
      <c r="J34" s="25"/>
      <c r="K34" s="52"/>
      <c r="L34" s="50"/>
      <c r="M34" s="51"/>
      <c r="N34" s="50"/>
      <c r="O34" s="11"/>
      <c r="P34" s="13"/>
      <c r="Q34" s="11"/>
      <c r="R34" s="13">
        <v>77401</v>
      </c>
      <c r="S34" s="24">
        <f t="shared" si="6"/>
        <v>396.92820512820515</v>
      </c>
      <c r="T34" s="24">
        <f t="shared" si="7"/>
        <v>61.186561264822132</v>
      </c>
    </row>
    <row r="35" spans="1:32" x14ac:dyDescent="0.3">
      <c r="H35" s="22"/>
      <c r="I35" s="18">
        <v>20</v>
      </c>
      <c r="J35" s="25"/>
      <c r="K35" s="52"/>
      <c r="L35" s="50"/>
      <c r="M35" s="51"/>
      <c r="N35" s="50"/>
      <c r="O35" s="11"/>
      <c r="P35" s="13"/>
      <c r="Q35" s="11"/>
      <c r="R35" s="13">
        <v>79113</v>
      </c>
      <c r="S35" s="24">
        <f t="shared" si="6"/>
        <v>405.7076923076923</v>
      </c>
      <c r="T35" s="24">
        <f t="shared" si="7"/>
        <v>62.539920948616604</v>
      </c>
    </row>
    <row r="36" spans="1:32" s="2" customFormat="1" x14ac:dyDescent="0.3">
      <c r="A36" s="38" t="s">
        <v>49</v>
      </c>
      <c r="B36" s="40"/>
      <c r="C36" s="40"/>
      <c r="D36" s="40"/>
      <c r="E36" s="40"/>
      <c r="G36" s="3"/>
      <c r="H36" s="22" t="s">
        <v>50</v>
      </c>
      <c r="I36" s="23" t="s">
        <v>51</v>
      </c>
      <c r="J36" s="25"/>
      <c r="K36" s="52"/>
      <c r="L36" s="50"/>
      <c r="M36" s="51"/>
      <c r="N36" s="50"/>
      <c r="O36" s="11"/>
      <c r="P36" s="13"/>
      <c r="Q36" s="11"/>
      <c r="R36" s="8">
        <v>80062</v>
      </c>
      <c r="S36" s="24">
        <f t="shared" si="6"/>
        <v>410.57435897435897</v>
      </c>
      <c r="T36" s="24">
        <f t="shared" si="7"/>
        <v>63.290118577075098</v>
      </c>
      <c r="U36" s="3"/>
      <c r="V36" s="3"/>
      <c r="W36" s="3"/>
      <c r="X36" s="3"/>
      <c r="Y36" s="3"/>
      <c r="Z36" s="29"/>
      <c r="AA36" s="3"/>
      <c r="AB36" s="3"/>
      <c r="AC36" s="30"/>
      <c r="AD36" s="30"/>
      <c r="AE36" s="30"/>
      <c r="AF36" s="3"/>
    </row>
    <row r="37" spans="1:32" x14ac:dyDescent="0.3">
      <c r="H37" s="22" t="s">
        <v>52</v>
      </c>
      <c r="I37" s="18">
        <v>21</v>
      </c>
      <c r="J37" s="25"/>
      <c r="K37" s="25"/>
      <c r="L37" s="50"/>
      <c r="M37" s="51"/>
      <c r="N37" s="50"/>
      <c r="O37" s="37" t="s">
        <v>53</v>
      </c>
      <c r="P37" s="13"/>
      <c r="Q37" s="11"/>
      <c r="R37" s="13">
        <v>80862</v>
      </c>
      <c r="S37" s="24">
        <f t="shared" si="6"/>
        <v>414.67692307692306</v>
      </c>
      <c r="T37" s="24">
        <f t="shared" si="7"/>
        <v>63.922529644268778</v>
      </c>
    </row>
    <row r="38" spans="1:32" x14ac:dyDescent="0.3">
      <c r="H38" s="22"/>
      <c r="I38" s="18">
        <v>22</v>
      </c>
      <c r="J38" s="25"/>
      <c r="K38" s="25"/>
      <c r="L38" s="50"/>
      <c r="M38" s="51"/>
      <c r="N38" s="50"/>
      <c r="O38" s="37"/>
      <c r="P38" s="31"/>
      <c r="Q38" s="11"/>
      <c r="R38" s="24">
        <v>82662</v>
      </c>
      <c r="S38" s="24">
        <f t="shared" si="6"/>
        <v>423.90769230769229</v>
      </c>
      <c r="T38" s="24">
        <f t="shared" si="7"/>
        <v>65.345454545454544</v>
      </c>
    </row>
    <row r="39" spans="1:32" ht="21.5" customHeight="1" x14ac:dyDescent="0.3">
      <c r="A39" s="41" t="s">
        <v>54</v>
      </c>
      <c r="B39" s="39"/>
      <c r="H39" s="22"/>
      <c r="I39" s="18">
        <v>23</v>
      </c>
      <c r="J39" s="25"/>
      <c r="K39" s="25"/>
      <c r="L39" s="50"/>
      <c r="M39" s="51"/>
      <c r="N39" s="50"/>
      <c r="O39" s="37"/>
      <c r="P39" s="31"/>
      <c r="Q39" s="11"/>
      <c r="R39" s="24">
        <v>84496</v>
      </c>
      <c r="S39" s="24">
        <f t="shared" si="6"/>
        <v>433.31282051282051</v>
      </c>
      <c r="T39" s="24">
        <f t="shared" si="7"/>
        <v>66.795256916996053</v>
      </c>
    </row>
    <row r="40" spans="1:32" x14ac:dyDescent="0.3">
      <c r="A40" s="42" t="s">
        <v>55</v>
      </c>
      <c r="B40" s="43"/>
      <c r="C40"/>
      <c r="D40"/>
      <c r="H40" s="22" t="s">
        <v>56</v>
      </c>
      <c r="I40" s="23" t="s">
        <v>57</v>
      </c>
      <c r="J40" s="25"/>
      <c r="K40" s="25"/>
      <c r="L40" s="50"/>
      <c r="M40" s="51"/>
      <c r="N40" s="50"/>
      <c r="O40" s="37"/>
      <c r="P40" s="31"/>
      <c r="Q40" s="11"/>
      <c r="R40" s="32">
        <v>85535</v>
      </c>
      <c r="S40" s="24">
        <f t="shared" si="6"/>
        <v>438.64102564102564</v>
      </c>
      <c r="T40" s="24">
        <f t="shared" si="7"/>
        <v>67.616600790513829</v>
      </c>
    </row>
    <row r="41" spans="1:32" ht="18.5" customHeight="1" x14ac:dyDescent="0.3">
      <c r="B41" s="33" t="s">
        <v>2</v>
      </c>
      <c r="C41" s="34"/>
      <c r="D41" s="34"/>
      <c r="H41" s="22" t="s">
        <v>58</v>
      </c>
      <c r="I41" s="18">
        <v>24</v>
      </c>
      <c r="J41" s="25"/>
      <c r="K41" s="25"/>
      <c r="L41" s="25"/>
      <c r="M41" s="51"/>
      <c r="N41" s="50"/>
      <c r="O41" s="37"/>
      <c r="P41" s="44" t="s">
        <v>59</v>
      </c>
      <c r="Q41" s="11"/>
      <c r="R41" s="24">
        <v>86391</v>
      </c>
      <c r="S41" s="24">
        <f t="shared" si="6"/>
        <v>443.03076923076924</v>
      </c>
      <c r="T41" s="24">
        <f t="shared" si="7"/>
        <v>68.293280632411069</v>
      </c>
    </row>
    <row r="42" spans="1:32" x14ac:dyDescent="0.3">
      <c r="A42" s="35" t="s">
        <v>60</v>
      </c>
      <c r="B42" s="12">
        <v>2384</v>
      </c>
      <c r="C42" s="16"/>
      <c r="D42" s="16"/>
      <c r="H42" s="22"/>
      <c r="I42" s="18">
        <v>25</v>
      </c>
      <c r="J42" s="25"/>
      <c r="K42" s="25"/>
      <c r="L42" s="25"/>
      <c r="M42" s="51"/>
      <c r="N42" s="50"/>
      <c r="O42" s="37"/>
      <c r="P42" s="44"/>
      <c r="Q42" s="11"/>
      <c r="R42" s="24">
        <v>88325</v>
      </c>
      <c r="S42" s="24">
        <f t="shared" si="6"/>
        <v>452.94871794871796</v>
      </c>
      <c r="T42" s="24">
        <f t="shared" si="7"/>
        <v>69.822134387351781</v>
      </c>
    </row>
    <row r="43" spans="1:32" x14ac:dyDescent="0.3">
      <c r="A43" s="35" t="s">
        <v>61</v>
      </c>
      <c r="B43" s="12">
        <v>4703</v>
      </c>
      <c r="C43" s="16"/>
      <c r="D43" s="16"/>
      <c r="H43" s="22"/>
      <c r="I43" s="18">
        <v>26</v>
      </c>
      <c r="J43" s="25"/>
      <c r="K43" s="25"/>
      <c r="L43" s="25"/>
      <c r="M43" s="51"/>
      <c r="N43" s="50"/>
      <c r="O43" s="37"/>
      <c r="P43" s="44"/>
      <c r="Q43" s="11"/>
      <c r="R43" s="24">
        <v>90302</v>
      </c>
      <c r="S43" s="24">
        <f t="shared" si="6"/>
        <v>463.08717948717947</v>
      </c>
      <c r="T43" s="24">
        <f t="shared" si="7"/>
        <v>71.384980237154153</v>
      </c>
    </row>
    <row r="44" spans="1:32" ht="15.5" customHeight="1" x14ac:dyDescent="0.3">
      <c r="H44" s="22" t="s">
        <v>62</v>
      </c>
      <c r="I44" s="23" t="s">
        <v>63</v>
      </c>
      <c r="J44" s="25"/>
      <c r="K44" s="25"/>
      <c r="L44" s="25"/>
      <c r="M44" s="51"/>
      <c r="N44" s="50"/>
      <c r="O44" s="37"/>
      <c r="P44" s="44"/>
      <c r="Q44" s="11"/>
      <c r="R44" s="32">
        <v>91416</v>
      </c>
      <c r="S44" s="24">
        <f t="shared" si="6"/>
        <v>468.8</v>
      </c>
      <c r="T44" s="24">
        <f t="shared" si="7"/>
        <v>72.265612648221349</v>
      </c>
    </row>
    <row r="45" spans="1:32" x14ac:dyDescent="0.3">
      <c r="A45" s="45" t="s">
        <v>64</v>
      </c>
      <c r="B45" s="46"/>
      <c r="C45" s="46"/>
      <c r="H45" s="22"/>
      <c r="I45" s="18">
        <v>27</v>
      </c>
      <c r="J45" s="25"/>
      <c r="K45" s="25"/>
      <c r="L45" s="25"/>
      <c r="M45" s="25"/>
      <c r="N45" s="50"/>
      <c r="O45" s="37"/>
      <c r="P45" s="44"/>
      <c r="Q45" s="11"/>
      <c r="R45" s="24">
        <v>92330</v>
      </c>
      <c r="S45" s="24">
        <f t="shared" si="6"/>
        <v>473.4871794871795</v>
      </c>
      <c r="T45" s="24">
        <f t="shared" si="7"/>
        <v>72.988142292490124</v>
      </c>
    </row>
    <row r="46" spans="1:32" x14ac:dyDescent="0.3">
      <c r="A46" s="11" t="s">
        <v>65</v>
      </c>
      <c r="B46" s="12">
        <v>8706</v>
      </c>
      <c r="C46" s="36"/>
      <c r="D46" s="36"/>
      <c r="H46" s="22" t="s">
        <v>66</v>
      </c>
      <c r="I46" s="18">
        <v>28</v>
      </c>
      <c r="J46" s="25"/>
      <c r="K46" s="25"/>
      <c r="L46" s="25"/>
      <c r="M46" s="25"/>
      <c r="N46" s="50"/>
      <c r="O46" s="37"/>
      <c r="P46" s="44"/>
      <c r="Q46" s="37" t="s">
        <v>67</v>
      </c>
      <c r="R46" s="24">
        <v>94415</v>
      </c>
      <c r="S46" s="24">
        <f t="shared" si="6"/>
        <v>484.17948717948718</v>
      </c>
      <c r="T46" s="24">
        <f t="shared" si="7"/>
        <v>74.63636363636364</v>
      </c>
    </row>
    <row r="47" spans="1:32" x14ac:dyDescent="0.3">
      <c r="A47" s="11" t="s">
        <v>68</v>
      </c>
      <c r="B47" s="12">
        <v>14732</v>
      </c>
      <c r="C47" s="36"/>
      <c r="H47" s="22"/>
      <c r="I47" s="18">
        <v>29</v>
      </c>
      <c r="J47" s="25"/>
      <c r="K47" s="25"/>
      <c r="L47" s="25"/>
      <c r="M47" s="25"/>
      <c r="N47" s="50"/>
      <c r="O47" s="37"/>
      <c r="P47" s="44"/>
      <c r="Q47" s="37"/>
      <c r="R47" s="24">
        <v>96551</v>
      </c>
      <c r="S47" s="24">
        <f t="shared" si="6"/>
        <v>495.13333333333333</v>
      </c>
      <c r="T47" s="24">
        <f t="shared" si="7"/>
        <v>76.324901185770756</v>
      </c>
    </row>
    <row r="48" spans="1:32" x14ac:dyDescent="0.3">
      <c r="A48" s="11"/>
      <c r="B48" s="12"/>
      <c r="C48" s="36"/>
      <c r="H48" s="22"/>
      <c r="I48" s="18">
        <v>30</v>
      </c>
      <c r="J48" s="25"/>
      <c r="K48" s="25"/>
      <c r="L48" s="25"/>
      <c r="M48" s="25"/>
      <c r="N48" s="50"/>
      <c r="O48" s="37"/>
      <c r="P48" s="44"/>
      <c r="Q48" s="37"/>
      <c r="R48" s="24">
        <v>98741</v>
      </c>
      <c r="S48" s="24">
        <f t="shared" si="6"/>
        <v>506.36410256410255</v>
      </c>
      <c r="T48" s="24">
        <f t="shared" si="7"/>
        <v>78.056126482213443</v>
      </c>
    </row>
    <row r="49" spans="1:20" x14ac:dyDescent="0.3">
      <c r="A49" s="11" t="s">
        <v>69</v>
      </c>
      <c r="B49" s="12">
        <v>3017</v>
      </c>
      <c r="C49" s="36"/>
      <c r="H49" s="22" t="s">
        <v>70</v>
      </c>
      <c r="I49" s="23" t="s">
        <v>71</v>
      </c>
      <c r="J49" s="25"/>
      <c r="K49" s="25"/>
      <c r="L49" s="25"/>
      <c r="M49" s="25"/>
      <c r="N49" s="50"/>
      <c r="O49" s="37"/>
      <c r="P49" s="44"/>
      <c r="Q49" s="37"/>
      <c r="R49" s="32">
        <v>99977</v>
      </c>
      <c r="S49" s="24">
        <f t="shared" si="6"/>
        <v>512.70256410256411</v>
      </c>
      <c r="T49" s="24">
        <f t="shared" si="7"/>
        <v>79.033201581027669</v>
      </c>
    </row>
    <row r="50" spans="1:20" x14ac:dyDescent="0.3">
      <c r="A50" s="11" t="s">
        <v>72</v>
      </c>
      <c r="B50" s="12">
        <v>7368</v>
      </c>
      <c r="C50" s="36"/>
      <c r="H50" s="22"/>
      <c r="I50" s="18">
        <v>31</v>
      </c>
      <c r="J50" s="25"/>
      <c r="K50" s="25"/>
      <c r="L50" s="25"/>
      <c r="M50" s="25"/>
      <c r="N50" s="25"/>
      <c r="O50" s="37"/>
      <c r="P50" s="44"/>
      <c r="Q50" s="37"/>
      <c r="R50" s="24">
        <v>100977</v>
      </c>
      <c r="S50" s="24">
        <f t="shared" si="6"/>
        <v>517.83076923076919</v>
      </c>
      <c r="T50" s="24">
        <f t="shared" si="7"/>
        <v>79.823715415019763</v>
      </c>
    </row>
    <row r="51" spans="1:20" x14ac:dyDescent="0.3">
      <c r="A51" s="11"/>
      <c r="B51" s="12"/>
      <c r="C51" s="36"/>
      <c r="H51" s="22"/>
      <c r="I51" s="18">
        <v>32</v>
      </c>
      <c r="J51" s="25"/>
      <c r="K51" s="25"/>
      <c r="L51" s="25"/>
      <c r="M51" s="25"/>
      <c r="N51" s="25"/>
      <c r="O51" s="37"/>
      <c r="P51" s="44"/>
      <c r="Q51" s="37"/>
      <c r="R51" s="24">
        <v>103273</v>
      </c>
      <c r="S51" s="24">
        <f t="shared" si="6"/>
        <v>529.60512820512815</v>
      </c>
      <c r="T51" s="24">
        <f t="shared" si="7"/>
        <v>81.638735177865613</v>
      </c>
    </row>
    <row r="52" spans="1:20" x14ac:dyDescent="0.3">
      <c r="A52" s="11" t="s">
        <v>73</v>
      </c>
      <c r="B52" s="12">
        <v>600</v>
      </c>
      <c r="C52" s="36"/>
      <c r="H52" s="22"/>
      <c r="I52" s="18">
        <v>33</v>
      </c>
      <c r="J52" s="25"/>
      <c r="K52" s="25"/>
      <c r="L52" s="25"/>
      <c r="M52" s="25"/>
      <c r="N52" s="25"/>
      <c r="O52" s="37"/>
      <c r="P52" s="44"/>
      <c r="Q52" s="37"/>
      <c r="R52" s="24">
        <v>105635</v>
      </c>
      <c r="S52" s="24">
        <f t="shared" si="6"/>
        <v>541.71794871794873</v>
      </c>
      <c r="T52" s="24">
        <f t="shared" si="7"/>
        <v>83.505928853754938</v>
      </c>
    </row>
    <row r="53" spans="1:20" x14ac:dyDescent="0.3">
      <c r="A53" s="11" t="s">
        <v>74</v>
      </c>
      <c r="B53" s="12">
        <v>2975</v>
      </c>
      <c r="C53" s="36"/>
      <c r="H53" s="22"/>
      <c r="I53" s="18">
        <v>34</v>
      </c>
      <c r="J53" s="25"/>
      <c r="K53" s="25"/>
      <c r="L53" s="25"/>
      <c r="M53" s="25"/>
      <c r="N53" s="25"/>
      <c r="O53" s="37"/>
      <c r="P53" s="44"/>
      <c r="Q53" s="37"/>
      <c r="R53" s="24">
        <v>108039</v>
      </c>
      <c r="S53" s="24">
        <f t="shared" si="6"/>
        <v>554.04615384615386</v>
      </c>
      <c r="T53" s="24">
        <f t="shared" si="7"/>
        <v>85.406324110671932</v>
      </c>
    </row>
    <row r="54" spans="1:20" x14ac:dyDescent="0.3">
      <c r="C54" s="36"/>
      <c r="H54" s="22" t="s">
        <v>75</v>
      </c>
      <c r="I54" s="23" t="s">
        <v>76</v>
      </c>
      <c r="J54" s="25"/>
      <c r="K54" s="25"/>
      <c r="L54" s="25"/>
      <c r="M54" s="25"/>
      <c r="N54" s="25"/>
      <c r="O54" s="37"/>
      <c r="P54" s="44"/>
      <c r="Q54" s="37"/>
      <c r="R54" s="32">
        <v>109422</v>
      </c>
      <c r="S54" s="24">
        <f t="shared" si="6"/>
        <v>561.13846153846157</v>
      </c>
      <c r="T54" s="24">
        <f t="shared" si="7"/>
        <v>86.499604743082998</v>
      </c>
    </row>
    <row r="55" spans="1:20" x14ac:dyDescent="0.3">
      <c r="H55" s="22"/>
      <c r="I55" s="18">
        <v>35</v>
      </c>
      <c r="J55" s="25"/>
      <c r="K55" s="25"/>
      <c r="L55" s="25"/>
      <c r="M55" s="25"/>
      <c r="N55" s="25"/>
      <c r="O55" s="11"/>
      <c r="P55" s="44"/>
      <c r="Q55" s="37"/>
      <c r="R55" s="24">
        <v>110516</v>
      </c>
      <c r="S55" s="24">
        <f t="shared" si="6"/>
        <v>566.74871794871797</v>
      </c>
      <c r="T55" s="24">
        <f t="shared" si="7"/>
        <v>87.364426877470351</v>
      </c>
    </row>
    <row r="56" spans="1:20" x14ac:dyDescent="0.3">
      <c r="H56" s="22"/>
      <c r="I56" s="18">
        <v>36</v>
      </c>
      <c r="J56" s="25"/>
      <c r="K56" s="25"/>
      <c r="L56" s="25"/>
      <c r="M56" s="25"/>
      <c r="N56" s="25"/>
      <c r="O56" s="11"/>
      <c r="P56" s="44"/>
      <c r="Q56" s="37"/>
      <c r="R56" s="24">
        <v>113041</v>
      </c>
      <c r="S56" s="24">
        <f t="shared" si="6"/>
        <v>579.69743589743587</v>
      </c>
      <c r="T56" s="24">
        <f t="shared" si="7"/>
        <v>89.360474308300397</v>
      </c>
    </row>
    <row r="57" spans="1:20" x14ac:dyDescent="0.3">
      <c r="H57" s="22"/>
      <c r="I57" s="18">
        <v>37</v>
      </c>
      <c r="J57" s="25"/>
      <c r="K57" s="25"/>
      <c r="L57" s="25"/>
      <c r="M57" s="25"/>
      <c r="N57" s="25"/>
      <c r="O57" s="11"/>
      <c r="P57" s="44"/>
      <c r="Q57" s="37"/>
      <c r="R57" s="24">
        <v>115650</v>
      </c>
      <c r="S57" s="24">
        <f t="shared" si="6"/>
        <v>593.07692307692309</v>
      </c>
      <c r="T57" s="24">
        <f t="shared" si="7"/>
        <v>91.422924901185766</v>
      </c>
    </row>
    <row r="58" spans="1:20" x14ac:dyDescent="0.3">
      <c r="H58" s="22"/>
      <c r="I58" s="18">
        <v>38</v>
      </c>
      <c r="J58" s="25"/>
      <c r="K58" s="25"/>
      <c r="L58" s="25"/>
      <c r="M58" s="25"/>
      <c r="N58" s="25"/>
      <c r="O58" s="11"/>
      <c r="P58" s="44"/>
      <c r="Q58" s="37"/>
      <c r="R58" s="24">
        <v>118298</v>
      </c>
      <c r="S58" s="24">
        <f t="shared" si="6"/>
        <v>606.65641025641025</v>
      </c>
      <c r="T58" s="24">
        <f t="shared" si="7"/>
        <v>93.516205533596832</v>
      </c>
    </row>
    <row r="59" spans="1:20" x14ac:dyDescent="0.3">
      <c r="H59" s="22" t="s">
        <v>77</v>
      </c>
      <c r="I59" s="23" t="s">
        <v>78</v>
      </c>
      <c r="J59" s="25"/>
      <c r="K59" s="25"/>
      <c r="L59" s="25"/>
      <c r="M59" s="25"/>
      <c r="N59" s="25"/>
      <c r="O59" s="11"/>
      <c r="P59" s="44"/>
      <c r="Q59" s="37"/>
      <c r="R59" s="32">
        <v>119778</v>
      </c>
      <c r="S59" s="24">
        <f t="shared" si="6"/>
        <v>614.2461538461539</v>
      </c>
      <c r="T59" s="24">
        <f t="shared" si="7"/>
        <v>94.686166007905143</v>
      </c>
    </row>
    <row r="60" spans="1:20" x14ac:dyDescent="0.3">
      <c r="H60" s="22"/>
      <c r="I60" s="18">
        <v>39</v>
      </c>
      <c r="J60" s="25"/>
      <c r="K60" s="25"/>
      <c r="L60" s="25"/>
      <c r="M60" s="25"/>
      <c r="N60" s="25"/>
      <c r="O60" s="11"/>
      <c r="P60" s="13"/>
      <c r="Q60" s="37"/>
      <c r="R60" s="24">
        <v>120976</v>
      </c>
      <c r="S60" s="24">
        <f t="shared" si="6"/>
        <v>620.3897435897436</v>
      </c>
      <c r="T60" s="24">
        <f t="shared" si="7"/>
        <v>95.633201581027663</v>
      </c>
    </row>
    <row r="61" spans="1:20" x14ac:dyDescent="0.3">
      <c r="H61" s="22"/>
      <c r="I61" s="18">
        <v>40</v>
      </c>
      <c r="J61" s="25"/>
      <c r="K61" s="25"/>
      <c r="L61" s="25"/>
      <c r="M61" s="25"/>
      <c r="N61" s="25"/>
      <c r="O61" s="11"/>
      <c r="P61" s="13"/>
      <c r="Q61" s="37"/>
      <c r="R61" s="24">
        <v>123793</v>
      </c>
      <c r="S61" s="24">
        <f t="shared" si="6"/>
        <v>634.83589743589744</v>
      </c>
      <c r="T61" s="24">
        <f t="shared" si="7"/>
        <v>97.860079051383394</v>
      </c>
    </row>
    <row r="62" spans="1:20" x14ac:dyDescent="0.3">
      <c r="H62" s="22"/>
      <c r="I62" s="18">
        <v>41</v>
      </c>
      <c r="J62" s="25"/>
      <c r="K62" s="25"/>
      <c r="L62" s="25"/>
      <c r="M62" s="25"/>
      <c r="N62" s="25"/>
      <c r="O62" s="11"/>
      <c r="P62" s="13"/>
      <c r="Q62" s="37"/>
      <c r="R62" s="24">
        <v>126678</v>
      </c>
      <c r="S62" s="24">
        <f t="shared" si="6"/>
        <v>649.63076923076926</v>
      </c>
      <c r="T62" s="24">
        <f t="shared" si="7"/>
        <v>100.1407114624506</v>
      </c>
    </row>
    <row r="63" spans="1:20" x14ac:dyDescent="0.3">
      <c r="H63" s="22"/>
      <c r="I63" s="18">
        <v>42</v>
      </c>
      <c r="J63" s="25"/>
      <c r="K63" s="25"/>
      <c r="L63" s="25"/>
      <c r="M63" s="25"/>
      <c r="N63" s="25"/>
      <c r="O63" s="11"/>
      <c r="P63" s="13"/>
      <c r="Q63" s="37"/>
      <c r="R63" s="24">
        <v>129635</v>
      </c>
      <c r="S63" s="24">
        <f t="shared" si="6"/>
        <v>664.79487179487182</v>
      </c>
      <c r="T63" s="24">
        <f t="shared" si="7"/>
        <v>102.47826086956522</v>
      </c>
    </row>
    <row r="64" spans="1:20" x14ac:dyDescent="0.3">
      <c r="H64" s="22"/>
      <c r="I64" s="18">
        <v>43</v>
      </c>
      <c r="J64" s="25"/>
      <c r="K64" s="25"/>
      <c r="L64" s="25"/>
      <c r="M64" s="25"/>
      <c r="N64" s="25"/>
      <c r="O64" s="11"/>
      <c r="P64" s="13"/>
      <c r="Q64" s="37"/>
      <c r="R64" s="24">
        <v>131353</v>
      </c>
      <c r="S64" s="24">
        <f t="shared" si="6"/>
        <v>673.60512820512815</v>
      </c>
      <c r="T64" s="24">
        <f t="shared" si="7"/>
        <v>103.83636363636364</v>
      </c>
    </row>
    <row r="66" spans="8:18" ht="25.5" customHeight="1" x14ac:dyDescent="0.3">
      <c r="H66" s="38" t="s">
        <v>79</v>
      </c>
      <c r="I66" s="39"/>
      <c r="J66" s="39"/>
      <c r="K66" s="39"/>
      <c r="L66" s="39"/>
      <c r="M66" s="39"/>
      <c r="N66" s="39"/>
      <c r="O66" s="39"/>
      <c r="P66" s="39"/>
      <c r="Q66" s="39"/>
      <c r="R66" s="39"/>
    </row>
  </sheetData>
  <mergeCells count="37">
    <mergeCell ref="J5:L5"/>
    <mergeCell ref="M5:O5"/>
    <mergeCell ref="A1:D1"/>
    <mergeCell ref="A3:B3"/>
    <mergeCell ref="H3:J3"/>
    <mergeCell ref="J4:L4"/>
    <mergeCell ref="M4:O4"/>
    <mergeCell ref="J6:L6"/>
    <mergeCell ref="M6:O6"/>
    <mergeCell ref="J7:L7"/>
    <mergeCell ref="M7:O7"/>
    <mergeCell ref="J8:L8"/>
    <mergeCell ref="M8:O8"/>
    <mergeCell ref="J9:L9"/>
    <mergeCell ref="M9:O9"/>
    <mergeCell ref="J10:L10"/>
    <mergeCell ref="M10:O10"/>
    <mergeCell ref="J11:L11"/>
    <mergeCell ref="M11:O11"/>
    <mergeCell ref="J12:L12"/>
    <mergeCell ref="M12:O12"/>
    <mergeCell ref="A13:B13"/>
    <mergeCell ref="A20:B20"/>
    <mergeCell ref="J20:J32"/>
    <mergeCell ref="K22:K36"/>
    <mergeCell ref="L25:L40"/>
    <mergeCell ref="M28:M44"/>
    <mergeCell ref="A30:B30"/>
    <mergeCell ref="N33:N49"/>
    <mergeCell ref="Q46:Q64"/>
    <mergeCell ref="H66:R66"/>
    <mergeCell ref="A36:E36"/>
    <mergeCell ref="O37:O54"/>
    <mergeCell ref="A39:B39"/>
    <mergeCell ref="A40:B40"/>
    <mergeCell ref="P41:P59"/>
    <mergeCell ref="A45:C45"/>
  </mergeCells>
  <pageMargins left="0.75" right="0.75" top="1" bottom="1" header="0.5" footer="0.5"/>
  <pageSetup paperSize="9" scale="47" orientation="landscape" r:id="rId1"/>
  <headerFooter>
    <oddFooter>&amp;C&amp;"Arial,Regular"(C) Schools Human Resources 1 September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TEACHER PAY SCALES - 2022-23</vt:lpstr>
    </vt:vector>
  </TitlesOfParts>
  <Company>London Borough of Brent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Moussa, Shereen</dc:creator>
  <cp:lastModifiedBy>Freeman, David</cp:lastModifiedBy>
  <dcterms:created xsi:type="dcterms:W3CDTF">2020-09-29T06:17:07Z</dcterms:created>
  <dcterms:modified xsi:type="dcterms:W3CDTF">2022-10-14T13:54:16Z</dcterms:modified>
</cp:coreProperties>
</file>